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80" windowHeight="12825" activeTab="0"/>
  </bookViews>
  <sheets>
    <sheet name="サンプル" sheetId="1" r:id="rId1"/>
    <sheet name="入力" sheetId="2" r:id="rId2"/>
  </sheets>
  <definedNames/>
  <calcPr fullCalcOnLoad="1"/>
</workbook>
</file>

<file path=xl/sharedStrings.xml><?xml version="1.0" encoding="utf-8"?>
<sst xmlns="http://schemas.openxmlformats.org/spreadsheetml/2006/main" count="195" uniqueCount="55">
  <si>
    <t>損益計算書</t>
  </si>
  <si>
    <t>売上高</t>
  </si>
  <si>
    <t>売上総利益</t>
  </si>
  <si>
    <t>受取利息配当金</t>
  </si>
  <si>
    <t>支払利息</t>
  </si>
  <si>
    <t>経常利益</t>
  </si>
  <si>
    <t>貸借対照表</t>
  </si>
  <si>
    <t>完成工事未収入金</t>
  </si>
  <si>
    <t>固定資産</t>
  </si>
  <si>
    <t>未成工事支出金</t>
  </si>
  <si>
    <t>受取手形</t>
  </si>
  <si>
    <t>支払手形</t>
  </si>
  <si>
    <t>工事未払金</t>
  </si>
  <si>
    <t>未成工事受入金</t>
  </si>
  <si>
    <t>負債合計</t>
  </si>
  <si>
    <t>純資産合計</t>
  </si>
  <si>
    <t>法人税等</t>
  </si>
  <si>
    <t>材料貯蔵品</t>
  </si>
  <si>
    <t>純支払利息比率</t>
  </si>
  <si>
    <t>Ｘ１</t>
  </si>
  <si>
    <t>Ｘ２</t>
  </si>
  <si>
    <t>Ｘ３</t>
  </si>
  <si>
    <t>Ｘ４</t>
  </si>
  <si>
    <t>Ｘ５</t>
  </si>
  <si>
    <t>Ｘ６</t>
  </si>
  <si>
    <t>Ｘ７</t>
  </si>
  <si>
    <t>Ｘ８</t>
  </si>
  <si>
    <t>負債回転期間</t>
  </si>
  <si>
    <t>総資本売上総利益率</t>
  </si>
  <si>
    <t>売上高経常利益率</t>
  </si>
  <si>
    <t>自己資本対固定資産比率</t>
  </si>
  <si>
    <t>自己資本比率</t>
  </si>
  <si>
    <t>営業キャッシュフロー</t>
  </si>
  <si>
    <t>利益剰余金</t>
  </si>
  <si>
    <t>経営状況点数（Ａ）</t>
  </si>
  <si>
    <t>経営状況評点（Ｙ）</t>
  </si>
  <si>
    <t>※経営状況点数（Ａ）=-0.4650*X1-0.0508*X2+0.0264*X3+0.0277*X4+0.0011*X5+0.0089*X6+0.0818*X7+0.0172*X8+0.1906</t>
  </si>
  <si>
    <t>※経営状況評点（Ｙ）=167.3*A+583　(最高点：1595点、最低点：0点）</t>
  </si>
  <si>
    <t>前期決算</t>
  </si>
  <si>
    <t>当期決算</t>
  </si>
  <si>
    <t>②諸比率及び評点</t>
  </si>
  <si>
    <t>※金額の単位は千円</t>
  </si>
  <si>
    <t>前々期決算</t>
  </si>
  <si>
    <t>減価償却実施額</t>
  </si>
  <si>
    <t>その他</t>
  </si>
  <si>
    <t>営業キャッシュ・フロー</t>
  </si>
  <si>
    <t xml:space="preserve"> に数値を入力</t>
  </si>
  <si>
    <t>会社名：</t>
  </si>
  <si>
    <t>貸倒引当金（流動＋固定）</t>
  </si>
  <si>
    <t>経営状況分析Ｙ評点・簡易算出シート</t>
  </si>
  <si>
    <t>％</t>
  </si>
  <si>
    <t>月</t>
  </si>
  <si>
    <t>億円</t>
  </si>
  <si>
    <t>①「損益計算書」「貸借対照表」「その他」の水色セル</t>
  </si>
  <si>
    <t>○○建設（株）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</si>
</sst>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_ "/>
    <numFmt numFmtId="178" formatCode="#,##0_ "/>
    <numFmt numFmtId="179" formatCode="0_ "/>
    <numFmt numFmtId="180" formatCode="0.000%"/>
    <numFmt numFmtId="181" formatCode="0.0000%"/>
    <numFmt numFmtId="182" formatCode="0.0_ "/>
    <numFmt numFmtId="183" formatCode="0.000_ "/>
    <numFmt numFmtId="184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2" fillId="0" borderId="0" xfId="0" applyFont="1" applyAlignment="1">
      <alignment vertical="center"/>
    </xf>
    <xf numFmtId="177" fontId="0" fillId="0" borderId="1" xfId="0" applyNumberFormat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Border="1" applyAlignment="1">
      <alignment horizontal="right" vertical="center"/>
    </xf>
    <xf numFmtId="179" fontId="0" fillId="0" borderId="3" xfId="0" applyNumberForma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3" fillId="0" borderId="0" xfId="0" applyFont="1" applyAlignment="1">
      <alignment vertical="center"/>
    </xf>
    <xf numFmtId="183" fontId="0" fillId="0" borderId="1" xfId="15" applyNumberFormat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right" vertical="center"/>
    </xf>
    <xf numFmtId="178" fontId="0" fillId="3" borderId="1" xfId="0" applyNumberFormat="1" applyFill="1" applyBorder="1" applyAlignment="1">
      <alignment vertical="center"/>
    </xf>
    <xf numFmtId="184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84" fontId="0" fillId="0" borderId="0" xfId="0" applyNumberFormat="1" applyFill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6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4" width="22.375" style="0" customWidth="1"/>
    <col min="5" max="5" width="5.25390625" style="0" bestFit="1" customWidth="1"/>
    <col min="6" max="6" width="4.875" style="0" customWidth="1"/>
    <col min="7" max="16384" width="18.375" style="0" customWidth="1"/>
  </cols>
  <sheetData>
    <row r="1" spans="1:2" ht="17.25">
      <c r="A1" s="12" t="s">
        <v>49</v>
      </c>
      <c r="B1" s="12"/>
    </row>
    <row r="3" spans="2:4" ht="31.5" customHeight="1">
      <c r="B3" s="2" t="s">
        <v>47</v>
      </c>
      <c r="C3" s="26" t="s">
        <v>54</v>
      </c>
      <c r="D3" s="27"/>
    </row>
    <row r="4" spans="2:4" ht="15" customHeight="1">
      <c r="B4" s="2"/>
      <c r="C4" s="21"/>
      <c r="D4" s="21"/>
    </row>
    <row r="5" spans="2:4" ht="15" customHeight="1">
      <c r="B5" s="2"/>
      <c r="C5" s="21"/>
      <c r="D5" s="21"/>
    </row>
    <row r="6" spans="1:4" ht="15" customHeight="1">
      <c r="A6" t="s">
        <v>53</v>
      </c>
      <c r="C6" s="19"/>
      <c r="D6" t="s">
        <v>46</v>
      </c>
    </row>
    <row r="7" spans="1:3" ht="15" customHeight="1">
      <c r="A7" t="s">
        <v>41</v>
      </c>
      <c r="C7" s="22"/>
    </row>
    <row r="8" spans="2:4" ht="15" customHeight="1">
      <c r="B8" s="2"/>
      <c r="C8" s="21"/>
      <c r="D8" s="21"/>
    </row>
    <row r="10" spans="1:4" ht="15" customHeight="1">
      <c r="A10" s="10" t="s">
        <v>0</v>
      </c>
      <c r="B10" s="10" t="s">
        <v>42</v>
      </c>
      <c r="C10" s="10" t="s">
        <v>38</v>
      </c>
      <c r="D10" s="10" t="s">
        <v>39</v>
      </c>
    </row>
    <row r="11" spans="1:4" ht="15" customHeight="1">
      <c r="A11" s="1" t="s">
        <v>1</v>
      </c>
      <c r="B11" s="6"/>
      <c r="C11" s="14"/>
      <c r="D11" s="17"/>
    </row>
    <row r="12" spans="1:4" ht="15" customHeight="1">
      <c r="A12" s="1" t="s">
        <v>2</v>
      </c>
      <c r="B12" s="6"/>
      <c r="C12" s="14"/>
      <c r="D12" s="17"/>
    </row>
    <row r="13" spans="1:4" ht="15" customHeight="1">
      <c r="A13" s="1" t="s">
        <v>3</v>
      </c>
      <c r="B13" s="6"/>
      <c r="C13" s="14"/>
      <c r="D13" s="17"/>
    </row>
    <row r="14" spans="1:4" ht="15" customHeight="1">
      <c r="A14" s="1" t="s">
        <v>4</v>
      </c>
      <c r="B14" s="6"/>
      <c r="C14" s="14"/>
      <c r="D14" s="17"/>
    </row>
    <row r="15" spans="1:4" ht="15" customHeight="1">
      <c r="A15" s="1" t="s">
        <v>5</v>
      </c>
      <c r="B15" s="6"/>
      <c r="C15" s="18"/>
      <c r="D15" s="17"/>
    </row>
    <row r="16" spans="1:4" ht="15" customHeight="1">
      <c r="A16" s="1" t="s">
        <v>16</v>
      </c>
      <c r="B16" s="6"/>
      <c r="C16" s="18"/>
      <c r="D16" s="17"/>
    </row>
    <row r="17" ht="15" customHeight="1">
      <c r="D17" s="7"/>
    </row>
    <row r="18" spans="1:4" ht="15" customHeight="1">
      <c r="A18" s="10" t="s">
        <v>6</v>
      </c>
      <c r="B18" s="10" t="s">
        <v>42</v>
      </c>
      <c r="C18" s="10" t="s">
        <v>38</v>
      </c>
      <c r="D18" s="10" t="s">
        <v>39</v>
      </c>
    </row>
    <row r="19" spans="1:4" ht="15" customHeight="1">
      <c r="A19" s="1" t="s">
        <v>10</v>
      </c>
      <c r="B19" s="18"/>
      <c r="C19" s="17"/>
      <c r="D19" s="17"/>
    </row>
    <row r="20" spans="1:4" ht="15" customHeight="1">
      <c r="A20" s="1" t="s">
        <v>7</v>
      </c>
      <c r="B20" s="18"/>
      <c r="C20" s="17"/>
      <c r="D20" s="17"/>
    </row>
    <row r="21" spans="1:4" ht="15" customHeight="1">
      <c r="A21" s="1" t="s">
        <v>9</v>
      </c>
      <c r="B21" s="18"/>
      <c r="C21" s="17"/>
      <c r="D21" s="17"/>
    </row>
    <row r="22" spans="1:4" ht="15" customHeight="1">
      <c r="A22" s="1" t="s">
        <v>17</v>
      </c>
      <c r="B22" s="18"/>
      <c r="C22" s="17"/>
      <c r="D22" s="17"/>
    </row>
    <row r="23" spans="1:4" ht="15" customHeight="1">
      <c r="A23" s="20" t="s">
        <v>48</v>
      </c>
      <c r="B23" s="18"/>
      <c r="C23" s="17"/>
      <c r="D23" s="17"/>
    </row>
    <row r="24" spans="1:4" ht="15" customHeight="1">
      <c r="A24" s="1" t="s">
        <v>8</v>
      </c>
      <c r="B24" s="14"/>
      <c r="C24" s="6"/>
      <c r="D24" s="17"/>
    </row>
    <row r="25" spans="1:4" ht="15" customHeight="1">
      <c r="A25" s="1" t="s">
        <v>11</v>
      </c>
      <c r="B25" s="18"/>
      <c r="C25" s="17"/>
      <c r="D25" s="17"/>
    </row>
    <row r="26" spans="1:4" ht="15" customHeight="1">
      <c r="A26" s="1" t="s">
        <v>12</v>
      </c>
      <c r="B26" s="18"/>
      <c r="C26" s="17"/>
      <c r="D26" s="17"/>
    </row>
    <row r="27" spans="1:4" ht="15" customHeight="1">
      <c r="A27" s="1" t="s">
        <v>13</v>
      </c>
      <c r="B27" s="18"/>
      <c r="C27" s="17"/>
      <c r="D27" s="17"/>
    </row>
    <row r="28" spans="1:4" ht="15" customHeight="1">
      <c r="A28" s="1" t="s">
        <v>14</v>
      </c>
      <c r="B28" s="6"/>
      <c r="C28" s="6"/>
      <c r="D28" s="17"/>
    </row>
    <row r="29" spans="1:4" ht="15" customHeight="1">
      <c r="A29" s="1" t="s">
        <v>33</v>
      </c>
      <c r="B29" s="6"/>
      <c r="C29" s="6"/>
      <c r="D29" s="17"/>
    </row>
    <row r="30" spans="1:4" ht="15" customHeight="1">
      <c r="A30" s="1" t="s">
        <v>15</v>
      </c>
      <c r="B30" s="6"/>
      <c r="C30" s="17"/>
      <c r="D30" s="17"/>
    </row>
    <row r="31" ht="15" customHeight="1">
      <c r="D31" s="7"/>
    </row>
    <row r="32" spans="1:4" ht="15" customHeight="1">
      <c r="A32" s="10" t="s">
        <v>44</v>
      </c>
      <c r="B32" s="10" t="s">
        <v>42</v>
      </c>
      <c r="C32" s="10" t="s">
        <v>38</v>
      </c>
      <c r="D32" s="10" t="s">
        <v>39</v>
      </c>
    </row>
    <row r="33" spans="1:4" ht="15" customHeight="1">
      <c r="A33" s="1" t="s">
        <v>43</v>
      </c>
      <c r="B33" s="6"/>
      <c r="C33" s="18"/>
      <c r="D33" s="17"/>
    </row>
    <row r="34" spans="1:4" ht="15" customHeight="1">
      <c r="A34" s="15"/>
      <c r="B34" s="23"/>
      <c r="C34" s="24"/>
      <c r="D34" s="23"/>
    </row>
    <row r="35" ht="15" customHeight="1" thickBot="1"/>
    <row r="36" spans="1:5" ht="6.75" customHeight="1" thickBot="1">
      <c r="A36" s="11"/>
      <c r="B36" s="11"/>
      <c r="C36" s="11"/>
      <c r="D36" s="11"/>
      <c r="E36" s="15"/>
    </row>
    <row r="38" ht="15" customHeight="1">
      <c r="A38" t="s">
        <v>40</v>
      </c>
    </row>
    <row r="39" spans="1:5" ht="15" customHeight="1" hidden="1">
      <c r="A39" s="2"/>
      <c r="B39" s="2" t="s">
        <v>19</v>
      </c>
      <c r="C39" s="1" t="s">
        <v>18</v>
      </c>
      <c r="D39" s="13" t="e">
        <f>(ROUND((D14-D13)/D11,5))*100</f>
        <v>#DIV/0!</v>
      </c>
      <c r="E39" s="25"/>
    </row>
    <row r="40" spans="1:5" ht="15" customHeight="1" hidden="1">
      <c r="A40" s="2"/>
      <c r="B40" s="2" t="s">
        <v>19</v>
      </c>
      <c r="C40" s="1" t="s">
        <v>18</v>
      </c>
      <c r="D40" s="13" t="e">
        <f>IF(D39&gt;5.1,5.1,D39)</f>
        <v>#DIV/0!</v>
      </c>
      <c r="E40" s="25"/>
    </row>
    <row r="41" spans="1:5" ht="15" customHeight="1">
      <c r="A41" s="2"/>
      <c r="B41" s="2" t="s">
        <v>19</v>
      </c>
      <c r="C41" s="1" t="s">
        <v>18</v>
      </c>
      <c r="D41" s="13" t="e">
        <f>IF(D40&lt;-0.3,-0.3,D40)</f>
        <v>#DIV/0!</v>
      </c>
      <c r="E41" s="25" t="s">
        <v>50</v>
      </c>
    </row>
    <row r="42" spans="1:5" ht="15" customHeight="1" hidden="1">
      <c r="A42" s="2"/>
      <c r="B42" s="2" t="s">
        <v>20</v>
      </c>
      <c r="C42" s="1" t="s">
        <v>27</v>
      </c>
      <c r="D42" s="13" t="e">
        <f>ROUND(D28/(D11/12),3)</f>
        <v>#DIV/0!</v>
      </c>
      <c r="E42" s="25"/>
    </row>
    <row r="43" spans="1:5" ht="15" customHeight="1" hidden="1">
      <c r="A43" s="2"/>
      <c r="B43" s="2" t="s">
        <v>20</v>
      </c>
      <c r="C43" s="1" t="s">
        <v>27</v>
      </c>
      <c r="D43" s="13" t="e">
        <f>IF(D42&gt;18,18,D42)</f>
        <v>#DIV/0!</v>
      </c>
      <c r="E43" s="25"/>
    </row>
    <row r="44" spans="1:5" ht="15" customHeight="1">
      <c r="A44" s="2"/>
      <c r="B44" s="2" t="s">
        <v>20</v>
      </c>
      <c r="C44" s="1" t="s">
        <v>27</v>
      </c>
      <c r="D44" s="13" t="e">
        <f>IF(D43&lt;0.9,0.9,D43)</f>
        <v>#DIV/0!</v>
      </c>
      <c r="E44" s="25" t="s">
        <v>51</v>
      </c>
    </row>
    <row r="45" spans="1:5" ht="15" customHeight="1" hidden="1">
      <c r="A45" s="2"/>
      <c r="B45" s="2" t="s">
        <v>21</v>
      </c>
      <c r="C45" s="1" t="s">
        <v>28</v>
      </c>
      <c r="D45" s="13" t="e">
        <f>(ROUND(D12/((C28+C30+D28+D30)/2),5))*100</f>
        <v>#DIV/0!</v>
      </c>
      <c r="E45" s="25"/>
    </row>
    <row r="46" spans="1:5" ht="15" customHeight="1" hidden="1">
      <c r="A46" s="2"/>
      <c r="B46" s="2" t="s">
        <v>21</v>
      </c>
      <c r="C46" s="1" t="s">
        <v>28</v>
      </c>
      <c r="D46" s="13" t="e">
        <f>IF(D45&gt;63.6,63.6,D45)</f>
        <v>#DIV/0!</v>
      </c>
      <c r="E46" s="25"/>
    </row>
    <row r="47" spans="1:5" ht="15" customHeight="1">
      <c r="A47" s="2"/>
      <c r="B47" s="2" t="s">
        <v>21</v>
      </c>
      <c r="C47" s="1" t="s">
        <v>28</v>
      </c>
      <c r="D47" s="13" t="e">
        <f>IF(D46&lt;6.5,6.5,D46)</f>
        <v>#DIV/0!</v>
      </c>
      <c r="E47" s="25" t="s">
        <v>50</v>
      </c>
    </row>
    <row r="48" spans="1:5" ht="15" customHeight="1" hidden="1">
      <c r="A48" s="2"/>
      <c r="B48" s="2" t="s">
        <v>22</v>
      </c>
      <c r="C48" s="1" t="s">
        <v>29</v>
      </c>
      <c r="D48" s="13" t="e">
        <f>(ROUND(D15/D11,5))*100</f>
        <v>#DIV/0!</v>
      </c>
      <c r="E48" s="25"/>
    </row>
    <row r="49" spans="1:5" ht="15" customHeight="1" hidden="1">
      <c r="A49" s="2"/>
      <c r="B49" s="2" t="s">
        <v>22</v>
      </c>
      <c r="C49" s="1" t="s">
        <v>29</v>
      </c>
      <c r="D49" s="13" t="e">
        <f>IF(D48&gt;5.1,5.1,D48)</f>
        <v>#DIV/0!</v>
      </c>
      <c r="E49" s="25"/>
    </row>
    <row r="50" spans="1:5" ht="15" customHeight="1">
      <c r="A50" s="2"/>
      <c r="B50" s="2" t="s">
        <v>22</v>
      </c>
      <c r="C50" s="1" t="s">
        <v>29</v>
      </c>
      <c r="D50" s="13" t="e">
        <f>IF(D49&lt;-8.5,-8.5,D49)</f>
        <v>#DIV/0!</v>
      </c>
      <c r="E50" s="25" t="s">
        <v>50</v>
      </c>
    </row>
    <row r="51" spans="1:5" ht="15" customHeight="1" hidden="1">
      <c r="A51" s="2"/>
      <c r="B51" s="2" t="s">
        <v>23</v>
      </c>
      <c r="C51" s="1" t="s">
        <v>30</v>
      </c>
      <c r="D51" s="13" t="e">
        <f>(ROUND(D30/D24,5))*100</f>
        <v>#DIV/0!</v>
      </c>
      <c r="E51" s="25"/>
    </row>
    <row r="52" spans="1:5" ht="15" customHeight="1" hidden="1">
      <c r="A52" s="2"/>
      <c r="B52" s="2" t="s">
        <v>23</v>
      </c>
      <c r="C52" s="1" t="s">
        <v>30</v>
      </c>
      <c r="D52" s="13" t="e">
        <f>IF(D51&gt;350,350,D51)</f>
        <v>#DIV/0!</v>
      </c>
      <c r="E52" s="25"/>
    </row>
    <row r="53" spans="1:5" ht="15" customHeight="1">
      <c r="A53" s="2"/>
      <c r="B53" s="2" t="s">
        <v>23</v>
      </c>
      <c r="C53" s="1" t="s">
        <v>30</v>
      </c>
      <c r="D53" s="13" t="e">
        <f>IF(D52&lt;-76.5,-76.5,D52)</f>
        <v>#DIV/0!</v>
      </c>
      <c r="E53" s="25" t="s">
        <v>50</v>
      </c>
    </row>
    <row r="54" spans="1:5" ht="15" customHeight="1" hidden="1">
      <c r="A54" s="2"/>
      <c r="B54" s="2" t="s">
        <v>24</v>
      </c>
      <c r="C54" s="1" t="s">
        <v>31</v>
      </c>
      <c r="D54" s="13" t="e">
        <f>(ROUND((D30/(D28+D30)),5))*100</f>
        <v>#DIV/0!</v>
      </c>
      <c r="E54" s="25"/>
    </row>
    <row r="55" spans="1:5" ht="15" customHeight="1" hidden="1">
      <c r="A55" s="2"/>
      <c r="B55" s="2" t="s">
        <v>24</v>
      </c>
      <c r="C55" s="1" t="s">
        <v>31</v>
      </c>
      <c r="D55" s="13" t="e">
        <f>IF(D54&gt;68.5,68.5,D54)</f>
        <v>#DIV/0!</v>
      </c>
      <c r="E55" s="25"/>
    </row>
    <row r="56" spans="1:5" ht="15" customHeight="1">
      <c r="A56" s="2"/>
      <c r="B56" s="2" t="s">
        <v>24</v>
      </c>
      <c r="C56" s="1" t="s">
        <v>31</v>
      </c>
      <c r="D56" s="13" t="e">
        <f>IF(D55&lt;-68.6,-68.6,D55)</f>
        <v>#DIV/0!</v>
      </c>
      <c r="E56" s="25" t="s">
        <v>50</v>
      </c>
    </row>
    <row r="57" spans="1:5" ht="15" customHeight="1" hidden="1">
      <c r="A57" s="2"/>
      <c r="B57" s="2" t="s">
        <v>25</v>
      </c>
      <c r="C57" s="1" t="s">
        <v>32</v>
      </c>
      <c r="D57" s="13">
        <f>ROUND((((D15+D33-D16+(D23-C23)-(D19+D20-C19-C20)+(D25+D26-C25-C26)-(D21+D22-C21-C22)+(D27-C27))/100000)+((C15+C33-C16+(C23-B23)-(C19+C20-B19-B20)+(C25+C26-B25-B26)-(C21+C22-B21-B22)+(C27-B27))/100000))/2,3)</f>
        <v>0</v>
      </c>
      <c r="E57" s="25"/>
    </row>
    <row r="58" spans="1:5" ht="15" customHeight="1" hidden="1">
      <c r="A58" s="2"/>
      <c r="B58" s="2" t="s">
        <v>25</v>
      </c>
      <c r="C58" s="1" t="s">
        <v>32</v>
      </c>
      <c r="D58" s="13">
        <f>IF(D57&gt;15,15,D57)</f>
        <v>0</v>
      </c>
      <c r="E58" s="25"/>
    </row>
    <row r="59" spans="1:5" ht="15" customHeight="1">
      <c r="A59" s="2"/>
      <c r="B59" s="2" t="s">
        <v>25</v>
      </c>
      <c r="C59" s="1" t="s">
        <v>45</v>
      </c>
      <c r="D59" s="13">
        <f>IF(D58&lt;-10,-10,D58)</f>
        <v>0</v>
      </c>
      <c r="E59" s="25" t="s">
        <v>52</v>
      </c>
    </row>
    <row r="60" spans="1:5" ht="15" customHeight="1" hidden="1">
      <c r="A60" s="2"/>
      <c r="B60" s="2" t="s">
        <v>26</v>
      </c>
      <c r="C60" s="1" t="s">
        <v>33</v>
      </c>
      <c r="D60" s="13">
        <f>ROUND(D29/100000,3)</f>
        <v>0</v>
      </c>
      <c r="E60" s="25"/>
    </row>
    <row r="61" spans="1:5" ht="15" customHeight="1" hidden="1">
      <c r="A61" s="2"/>
      <c r="B61" s="2" t="s">
        <v>26</v>
      </c>
      <c r="C61" s="1" t="s">
        <v>33</v>
      </c>
      <c r="D61" s="13">
        <f>IF(D60&gt;100,100,D60)</f>
        <v>0</v>
      </c>
      <c r="E61" s="25"/>
    </row>
    <row r="62" spans="1:5" ht="15" customHeight="1">
      <c r="A62" s="2"/>
      <c r="B62" s="2" t="s">
        <v>26</v>
      </c>
      <c r="C62" s="1" t="s">
        <v>33</v>
      </c>
      <c r="D62" s="13">
        <f>IF(D61&lt;-3,-3,D61)</f>
        <v>0</v>
      </c>
      <c r="E62" s="25" t="s">
        <v>52</v>
      </c>
    </row>
    <row r="64" spans="3:4" ht="15" customHeight="1">
      <c r="C64" s="3" t="s">
        <v>34</v>
      </c>
      <c r="D64" s="5" t="e">
        <f>ROUND(-0.465*D41-0.0508*D44+0.0264*D47+0.0277*D50+0.0011*D53+0.0089*D56+0.0818*D59+0.0172*D62+0.1906,2)</f>
        <v>#DIV/0!</v>
      </c>
    </row>
    <row r="65" spans="2:4" ht="15" customHeight="1">
      <c r="B65" s="4"/>
      <c r="D65" s="16" t="s">
        <v>36</v>
      </c>
    </row>
    <row r="66" ht="15" customHeight="1" thickBot="1"/>
    <row r="67" spans="3:4" ht="15" customHeight="1" thickBot="1" thickTop="1">
      <c r="C67" s="8" t="s">
        <v>35</v>
      </c>
      <c r="D67" s="9" t="e">
        <f>ROUND(167.3*D64+583,0)</f>
        <v>#DIV/0!</v>
      </c>
    </row>
    <row r="68" spans="2:4" ht="15" customHeight="1" thickTop="1">
      <c r="B68" s="4"/>
      <c r="D68" s="16" t="s">
        <v>37</v>
      </c>
    </row>
  </sheetData>
  <mergeCells count="1">
    <mergeCell ref="C3:D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headerFooter alignWithMargins="0"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68"/>
  <sheetViews>
    <sheetView workbookViewId="0" topLeftCell="A1">
      <selection activeCell="C37" sqref="C37"/>
    </sheetView>
  </sheetViews>
  <sheetFormatPr defaultColWidth="9.00390625" defaultRowHeight="15" customHeight="1"/>
  <cols>
    <col min="1" max="4" width="22.375" style="0" customWidth="1"/>
    <col min="5" max="5" width="5.25390625" style="0" bestFit="1" customWidth="1"/>
    <col min="6" max="6" width="4.875" style="0" customWidth="1"/>
    <col min="7" max="16384" width="18.375" style="0" customWidth="1"/>
  </cols>
  <sheetData>
    <row r="1" spans="1:2" ht="17.25">
      <c r="A1" s="12" t="s">
        <v>49</v>
      </c>
      <c r="B1" s="12"/>
    </row>
    <row r="3" spans="2:4" ht="31.5" customHeight="1">
      <c r="B3" s="2" t="s">
        <v>47</v>
      </c>
      <c r="C3" s="26"/>
      <c r="D3" s="27"/>
    </row>
    <row r="4" spans="2:4" ht="15" customHeight="1">
      <c r="B4" s="2"/>
      <c r="C4" s="21"/>
      <c r="D4" s="21"/>
    </row>
    <row r="5" spans="2:4" ht="15" customHeight="1">
      <c r="B5" s="2"/>
      <c r="C5" s="21"/>
      <c r="D5" s="21"/>
    </row>
    <row r="6" spans="1:4" ht="15" customHeight="1">
      <c r="A6" t="s">
        <v>53</v>
      </c>
      <c r="C6" s="19"/>
      <c r="D6" t="s">
        <v>46</v>
      </c>
    </row>
    <row r="7" spans="1:3" ht="15" customHeight="1">
      <c r="A7" t="s">
        <v>41</v>
      </c>
      <c r="C7" s="22"/>
    </row>
    <row r="8" spans="2:4" ht="15" customHeight="1">
      <c r="B8" s="2"/>
      <c r="C8" s="21"/>
      <c r="D8" s="21"/>
    </row>
    <row r="10" spans="1:4" ht="15" customHeight="1">
      <c r="A10" s="10" t="s">
        <v>0</v>
      </c>
      <c r="B10" s="10" t="s">
        <v>42</v>
      </c>
      <c r="C10" s="10" t="s">
        <v>38</v>
      </c>
      <c r="D10" s="10" t="s">
        <v>39</v>
      </c>
    </row>
    <row r="11" spans="1:4" ht="15" customHeight="1">
      <c r="A11" s="1" t="s">
        <v>1</v>
      </c>
      <c r="B11" s="6"/>
      <c r="C11" s="14"/>
      <c r="D11" s="17"/>
    </row>
    <row r="12" spans="1:4" ht="15" customHeight="1">
      <c r="A12" s="1" t="s">
        <v>2</v>
      </c>
      <c r="B12" s="6"/>
      <c r="C12" s="14"/>
      <c r="D12" s="17"/>
    </row>
    <row r="13" spans="1:4" ht="15" customHeight="1">
      <c r="A13" s="1" t="s">
        <v>3</v>
      </c>
      <c r="B13" s="6"/>
      <c r="C13" s="14"/>
      <c r="D13" s="17"/>
    </row>
    <row r="14" spans="1:4" ht="15" customHeight="1">
      <c r="A14" s="1" t="s">
        <v>4</v>
      </c>
      <c r="B14" s="6"/>
      <c r="C14" s="14"/>
      <c r="D14" s="17"/>
    </row>
    <row r="15" spans="1:4" ht="15" customHeight="1">
      <c r="A15" s="1" t="s">
        <v>5</v>
      </c>
      <c r="B15" s="6"/>
      <c r="C15" s="18"/>
      <c r="D15" s="17"/>
    </row>
    <row r="16" spans="1:4" ht="15" customHeight="1">
      <c r="A16" s="1" t="s">
        <v>16</v>
      </c>
      <c r="B16" s="6"/>
      <c r="C16" s="18"/>
      <c r="D16" s="17"/>
    </row>
    <row r="17" ht="15" customHeight="1">
      <c r="D17" s="7"/>
    </row>
    <row r="18" spans="1:4" ht="15" customHeight="1">
      <c r="A18" s="10" t="s">
        <v>6</v>
      </c>
      <c r="B18" s="10" t="s">
        <v>42</v>
      </c>
      <c r="C18" s="10" t="s">
        <v>38</v>
      </c>
      <c r="D18" s="10" t="s">
        <v>39</v>
      </c>
    </row>
    <row r="19" spans="1:4" ht="15" customHeight="1">
      <c r="A19" s="1" t="s">
        <v>10</v>
      </c>
      <c r="B19" s="18"/>
      <c r="C19" s="17"/>
      <c r="D19" s="17"/>
    </row>
    <row r="20" spans="1:4" ht="15" customHeight="1">
      <c r="A20" s="1" t="s">
        <v>7</v>
      </c>
      <c r="B20" s="18"/>
      <c r="C20" s="17"/>
      <c r="D20" s="17"/>
    </row>
    <row r="21" spans="1:4" ht="15" customHeight="1">
      <c r="A21" s="1" t="s">
        <v>9</v>
      </c>
      <c r="B21" s="18"/>
      <c r="C21" s="17"/>
      <c r="D21" s="17"/>
    </row>
    <row r="22" spans="1:4" ht="15" customHeight="1">
      <c r="A22" s="1" t="s">
        <v>17</v>
      </c>
      <c r="B22" s="18"/>
      <c r="C22" s="17"/>
      <c r="D22" s="17"/>
    </row>
    <row r="23" spans="1:4" ht="15" customHeight="1">
      <c r="A23" s="20" t="s">
        <v>48</v>
      </c>
      <c r="B23" s="18"/>
      <c r="C23" s="17"/>
      <c r="D23" s="17"/>
    </row>
    <row r="24" spans="1:4" ht="15" customHeight="1">
      <c r="A24" s="1" t="s">
        <v>8</v>
      </c>
      <c r="B24" s="14"/>
      <c r="C24" s="6"/>
      <c r="D24" s="17"/>
    </row>
    <row r="25" spans="1:4" ht="15" customHeight="1">
      <c r="A25" s="1" t="s">
        <v>11</v>
      </c>
      <c r="B25" s="18"/>
      <c r="C25" s="17"/>
      <c r="D25" s="17"/>
    </row>
    <row r="26" spans="1:4" ht="15" customHeight="1">
      <c r="A26" s="1" t="s">
        <v>12</v>
      </c>
      <c r="B26" s="18"/>
      <c r="C26" s="17"/>
      <c r="D26" s="17"/>
    </row>
    <row r="27" spans="1:4" ht="15" customHeight="1">
      <c r="A27" s="1" t="s">
        <v>13</v>
      </c>
      <c r="B27" s="18"/>
      <c r="C27" s="17"/>
      <c r="D27" s="17"/>
    </row>
    <row r="28" spans="1:4" ht="15" customHeight="1">
      <c r="A28" s="1" t="s">
        <v>14</v>
      </c>
      <c r="B28" s="6"/>
      <c r="C28" s="6"/>
      <c r="D28" s="17"/>
    </row>
    <row r="29" spans="1:4" ht="15" customHeight="1">
      <c r="A29" s="1" t="s">
        <v>33</v>
      </c>
      <c r="B29" s="6"/>
      <c r="C29" s="6"/>
      <c r="D29" s="17"/>
    </row>
    <row r="30" spans="1:4" ht="15" customHeight="1">
      <c r="A30" s="1" t="s">
        <v>15</v>
      </c>
      <c r="B30" s="6"/>
      <c r="C30" s="17"/>
      <c r="D30" s="17"/>
    </row>
    <row r="31" ht="15" customHeight="1">
      <c r="D31" s="7"/>
    </row>
    <row r="32" spans="1:4" ht="15" customHeight="1">
      <c r="A32" s="10" t="s">
        <v>44</v>
      </c>
      <c r="B32" s="10" t="s">
        <v>42</v>
      </c>
      <c r="C32" s="10" t="s">
        <v>38</v>
      </c>
      <c r="D32" s="10" t="s">
        <v>39</v>
      </c>
    </row>
    <row r="33" spans="1:4" ht="15" customHeight="1">
      <c r="A33" s="1" t="s">
        <v>43</v>
      </c>
      <c r="B33" s="6"/>
      <c r="C33" s="18"/>
      <c r="D33" s="17"/>
    </row>
    <row r="34" spans="1:4" ht="15" customHeight="1">
      <c r="A34" s="15"/>
      <c r="B34" s="23"/>
      <c r="C34" s="24"/>
      <c r="D34" s="23"/>
    </row>
    <row r="35" ht="15" customHeight="1" thickBot="1"/>
    <row r="36" spans="1:5" ht="6.75" customHeight="1" thickBot="1">
      <c r="A36" s="11"/>
      <c r="B36" s="11"/>
      <c r="C36" s="11"/>
      <c r="D36" s="11"/>
      <c r="E36" s="15"/>
    </row>
    <row r="38" ht="15" customHeight="1">
      <c r="A38" t="s">
        <v>40</v>
      </c>
    </row>
    <row r="39" spans="1:5" ht="15" customHeight="1" hidden="1">
      <c r="A39" s="2"/>
      <c r="B39" s="2" t="s">
        <v>19</v>
      </c>
      <c r="C39" s="1" t="s">
        <v>18</v>
      </c>
      <c r="D39" s="13" t="e">
        <f>(ROUND((D14-D13)/D11,5))*100</f>
        <v>#DIV/0!</v>
      </c>
      <c r="E39" s="25"/>
    </row>
    <row r="40" spans="1:5" ht="15" customHeight="1" hidden="1">
      <c r="A40" s="2"/>
      <c r="B40" s="2" t="s">
        <v>19</v>
      </c>
      <c r="C40" s="1" t="s">
        <v>18</v>
      </c>
      <c r="D40" s="13" t="e">
        <f>IF(D39&gt;5.1,5.1,D39)</f>
        <v>#DIV/0!</v>
      </c>
      <c r="E40" s="25"/>
    </row>
    <row r="41" spans="1:5" ht="15" customHeight="1">
      <c r="A41" s="2"/>
      <c r="B41" s="2" t="s">
        <v>19</v>
      </c>
      <c r="C41" s="1" t="s">
        <v>18</v>
      </c>
      <c r="D41" s="13" t="e">
        <f>IF(D40&lt;-0.3,-0.3,D40)</f>
        <v>#DIV/0!</v>
      </c>
      <c r="E41" s="25" t="s">
        <v>50</v>
      </c>
    </row>
    <row r="42" spans="1:5" ht="15" customHeight="1" hidden="1">
      <c r="A42" s="2"/>
      <c r="B42" s="2" t="s">
        <v>20</v>
      </c>
      <c r="C42" s="1" t="s">
        <v>27</v>
      </c>
      <c r="D42" s="13" t="e">
        <f>ROUND(D28/(D11/12),3)</f>
        <v>#DIV/0!</v>
      </c>
      <c r="E42" s="25"/>
    </row>
    <row r="43" spans="1:5" ht="15" customHeight="1" hidden="1">
      <c r="A43" s="2"/>
      <c r="B43" s="2" t="s">
        <v>20</v>
      </c>
      <c r="C43" s="1" t="s">
        <v>27</v>
      </c>
      <c r="D43" s="13" t="e">
        <f>IF(D42&gt;18,18,D42)</f>
        <v>#DIV/0!</v>
      </c>
      <c r="E43" s="25"/>
    </row>
    <row r="44" spans="1:5" ht="15" customHeight="1">
      <c r="A44" s="2"/>
      <c r="B44" s="2" t="s">
        <v>20</v>
      </c>
      <c r="C44" s="1" t="s">
        <v>27</v>
      </c>
      <c r="D44" s="13" t="e">
        <f>IF(D43&lt;0.9,0.9,D43)</f>
        <v>#DIV/0!</v>
      </c>
      <c r="E44" s="25" t="s">
        <v>51</v>
      </c>
    </row>
    <row r="45" spans="1:5" ht="15" customHeight="1" hidden="1">
      <c r="A45" s="2"/>
      <c r="B45" s="2" t="s">
        <v>21</v>
      </c>
      <c r="C45" s="1" t="s">
        <v>28</v>
      </c>
      <c r="D45" s="13" t="e">
        <f>(ROUND(D12/((C28+C30+D28+D30)/2),5))*100</f>
        <v>#DIV/0!</v>
      </c>
      <c r="E45" s="25"/>
    </row>
    <row r="46" spans="1:5" ht="15" customHeight="1" hidden="1">
      <c r="A46" s="2"/>
      <c r="B46" s="2" t="s">
        <v>21</v>
      </c>
      <c r="C46" s="1" t="s">
        <v>28</v>
      </c>
      <c r="D46" s="13" t="e">
        <f>IF(D45&gt;63.6,63.6,D45)</f>
        <v>#DIV/0!</v>
      </c>
      <c r="E46" s="25"/>
    </row>
    <row r="47" spans="1:5" ht="15" customHeight="1">
      <c r="A47" s="2"/>
      <c r="B47" s="2" t="s">
        <v>21</v>
      </c>
      <c r="C47" s="1" t="s">
        <v>28</v>
      </c>
      <c r="D47" s="13" t="e">
        <f>IF(D46&lt;6.5,6.5,D46)</f>
        <v>#DIV/0!</v>
      </c>
      <c r="E47" s="25" t="s">
        <v>50</v>
      </c>
    </row>
    <row r="48" spans="1:5" ht="15" customHeight="1" hidden="1">
      <c r="A48" s="2"/>
      <c r="B48" s="2" t="s">
        <v>22</v>
      </c>
      <c r="C48" s="1" t="s">
        <v>29</v>
      </c>
      <c r="D48" s="13" t="e">
        <f>(ROUND(D15/D11,5))*100</f>
        <v>#DIV/0!</v>
      </c>
      <c r="E48" s="25"/>
    </row>
    <row r="49" spans="1:5" ht="15" customHeight="1" hidden="1">
      <c r="A49" s="2"/>
      <c r="B49" s="2" t="s">
        <v>22</v>
      </c>
      <c r="C49" s="1" t="s">
        <v>29</v>
      </c>
      <c r="D49" s="13" t="e">
        <f>IF(D48&gt;5.1,5.1,D48)</f>
        <v>#DIV/0!</v>
      </c>
      <c r="E49" s="25"/>
    </row>
    <row r="50" spans="1:5" ht="15" customHeight="1">
      <c r="A50" s="2"/>
      <c r="B50" s="2" t="s">
        <v>22</v>
      </c>
      <c r="C50" s="1" t="s">
        <v>29</v>
      </c>
      <c r="D50" s="13" t="e">
        <f>IF(D49&lt;-8.5,-8.5,D49)</f>
        <v>#DIV/0!</v>
      </c>
      <c r="E50" s="25" t="s">
        <v>50</v>
      </c>
    </row>
    <row r="51" spans="1:5" ht="15" customHeight="1" hidden="1">
      <c r="A51" s="2"/>
      <c r="B51" s="2" t="s">
        <v>23</v>
      </c>
      <c r="C51" s="1" t="s">
        <v>30</v>
      </c>
      <c r="D51" s="13" t="e">
        <f>(ROUND(D30/D24,5))*100</f>
        <v>#DIV/0!</v>
      </c>
      <c r="E51" s="25"/>
    </row>
    <row r="52" spans="1:5" ht="15" customHeight="1" hidden="1">
      <c r="A52" s="2"/>
      <c r="B52" s="2" t="s">
        <v>23</v>
      </c>
      <c r="C52" s="1" t="s">
        <v>30</v>
      </c>
      <c r="D52" s="13" t="e">
        <f>IF(D51&gt;350,350,D51)</f>
        <v>#DIV/0!</v>
      </c>
      <c r="E52" s="25"/>
    </row>
    <row r="53" spans="1:5" ht="15" customHeight="1">
      <c r="A53" s="2"/>
      <c r="B53" s="2" t="s">
        <v>23</v>
      </c>
      <c r="C53" s="1" t="s">
        <v>30</v>
      </c>
      <c r="D53" s="13" t="e">
        <f>IF(D52&lt;-76.5,-76.5,D52)</f>
        <v>#DIV/0!</v>
      </c>
      <c r="E53" s="25" t="s">
        <v>50</v>
      </c>
    </row>
    <row r="54" spans="1:5" ht="15" customHeight="1" hidden="1">
      <c r="A54" s="2"/>
      <c r="B54" s="2" t="s">
        <v>24</v>
      </c>
      <c r="C54" s="1" t="s">
        <v>31</v>
      </c>
      <c r="D54" s="13" t="e">
        <f>(ROUND((D30/(D28+D30)),5))*100</f>
        <v>#DIV/0!</v>
      </c>
      <c r="E54" s="25"/>
    </row>
    <row r="55" spans="1:5" ht="15" customHeight="1" hidden="1">
      <c r="A55" s="2"/>
      <c r="B55" s="2" t="s">
        <v>24</v>
      </c>
      <c r="C55" s="1" t="s">
        <v>31</v>
      </c>
      <c r="D55" s="13" t="e">
        <f>IF(D54&gt;68.5,68.5,D54)</f>
        <v>#DIV/0!</v>
      </c>
      <c r="E55" s="25"/>
    </row>
    <row r="56" spans="1:5" ht="15" customHeight="1">
      <c r="A56" s="2"/>
      <c r="B56" s="2" t="s">
        <v>24</v>
      </c>
      <c r="C56" s="1" t="s">
        <v>31</v>
      </c>
      <c r="D56" s="13" t="e">
        <f>IF(D55&lt;-68.6,-68.6,D55)</f>
        <v>#DIV/0!</v>
      </c>
      <c r="E56" s="25" t="s">
        <v>50</v>
      </c>
    </row>
    <row r="57" spans="1:5" ht="15" customHeight="1" hidden="1">
      <c r="A57" s="2"/>
      <c r="B57" s="2" t="s">
        <v>25</v>
      </c>
      <c r="C57" s="1" t="s">
        <v>32</v>
      </c>
      <c r="D57" s="13">
        <f>ROUND((((D15+D33-D16+(D23-C23)-(D19+D20-C19-C20)+(D25+D26-C25-C26)-(D21+D22-C21-C22)+(D27-C27))/100000)+((C15+C33-C16+(C23-B23)-(C19+C20-B19-B20)+(C25+C26-B25-B26)-(C21+C22-B21-B22)+(C27-B27))/100000))/2,3)</f>
        <v>0</v>
      </c>
      <c r="E57" s="25"/>
    </row>
    <row r="58" spans="1:5" ht="15" customHeight="1" hidden="1">
      <c r="A58" s="2"/>
      <c r="B58" s="2" t="s">
        <v>25</v>
      </c>
      <c r="C58" s="1" t="s">
        <v>32</v>
      </c>
      <c r="D58" s="13">
        <f>IF(D57&gt;15,15,D57)</f>
        <v>0</v>
      </c>
      <c r="E58" s="25"/>
    </row>
    <row r="59" spans="1:5" ht="15" customHeight="1">
      <c r="A59" s="2"/>
      <c r="B59" s="2" t="s">
        <v>25</v>
      </c>
      <c r="C59" s="1" t="s">
        <v>45</v>
      </c>
      <c r="D59" s="13">
        <f>IF(D58&lt;-10,-10,D58)</f>
        <v>0</v>
      </c>
      <c r="E59" s="25" t="s">
        <v>52</v>
      </c>
    </row>
    <row r="60" spans="1:5" ht="15" customHeight="1" hidden="1">
      <c r="A60" s="2"/>
      <c r="B60" s="2" t="s">
        <v>26</v>
      </c>
      <c r="C60" s="1" t="s">
        <v>33</v>
      </c>
      <c r="D60" s="13">
        <f>ROUND(D29/100000,3)</f>
        <v>0</v>
      </c>
      <c r="E60" s="25"/>
    </row>
    <row r="61" spans="1:5" ht="15" customHeight="1" hidden="1">
      <c r="A61" s="2"/>
      <c r="B61" s="2" t="s">
        <v>26</v>
      </c>
      <c r="C61" s="1" t="s">
        <v>33</v>
      </c>
      <c r="D61" s="13">
        <f>IF(D60&gt;100,100,D60)</f>
        <v>0</v>
      </c>
      <c r="E61" s="25"/>
    </row>
    <row r="62" spans="1:5" ht="15" customHeight="1">
      <c r="A62" s="2"/>
      <c r="B62" s="2" t="s">
        <v>26</v>
      </c>
      <c r="C62" s="1" t="s">
        <v>33</v>
      </c>
      <c r="D62" s="13">
        <f>IF(D61&lt;-3,-3,D61)</f>
        <v>0</v>
      </c>
      <c r="E62" s="25" t="s">
        <v>52</v>
      </c>
    </row>
    <row r="64" spans="3:4" ht="15" customHeight="1">
      <c r="C64" s="3" t="s">
        <v>34</v>
      </c>
      <c r="D64" s="5" t="e">
        <f>ROUND(-0.465*D41-0.0508*D44+0.0264*D47+0.0277*D50+0.0011*D53+0.0089*D56+0.0818*D59+0.0172*D62+0.1906,2)</f>
        <v>#DIV/0!</v>
      </c>
    </row>
    <row r="65" spans="2:4" ht="15" customHeight="1">
      <c r="B65" s="4"/>
      <c r="D65" s="16" t="s">
        <v>36</v>
      </c>
    </row>
    <row r="66" ht="15" customHeight="1" thickBot="1"/>
    <row r="67" spans="3:4" ht="15" customHeight="1" thickBot="1" thickTop="1">
      <c r="C67" s="8" t="s">
        <v>35</v>
      </c>
      <c r="D67" s="9" t="e">
        <f>ROUND(167.3*D64+583,0)</f>
        <v>#DIV/0!</v>
      </c>
    </row>
    <row r="68" spans="2:4" ht="15" customHeight="1" thickTop="1">
      <c r="B68" s="4"/>
      <c r="D68" s="16" t="s">
        <v>37</v>
      </c>
    </row>
  </sheetData>
  <mergeCells count="1">
    <mergeCell ref="C3:D3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r:id="rId2"/>
  <headerFooter alignWithMargins="0"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（財）建設業振興基金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（財）建設業振興基金</dc:creator>
  <cp:keywords/>
  <dc:description/>
  <cp:lastModifiedBy>HP Customer</cp:lastModifiedBy>
  <cp:lastPrinted>2008-02-19T02:31:47Z</cp:lastPrinted>
  <dcterms:created xsi:type="dcterms:W3CDTF">2008-02-07T01:09:16Z</dcterms:created>
  <dcterms:modified xsi:type="dcterms:W3CDTF">2008-02-19T02:32:09Z</dcterms:modified>
  <cp:category/>
  <cp:version/>
  <cp:contentType/>
  <cp:contentStatus/>
</cp:coreProperties>
</file>